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592" activeTab="1"/>
  </bookViews>
  <sheets>
    <sheet name="Presenza Singolo Dip." sheetId="1" r:id="rId1"/>
    <sheet name="Totali Mensili" sheetId="3" r:id="rId2"/>
  </sheets>
  <definedNames>
    <definedName name="_xlnm.Print_Area" localSheetId="0">'Presenza Singolo Dip.'!$A$1:$H$66</definedName>
    <definedName name="_xlnm.Print_Area" localSheetId="1">'Totali Mensili'!$A$1:$I$19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C17" i="3"/>
  <c r="B17" i="3"/>
  <c r="E65" i="1"/>
  <c r="D65" i="1"/>
  <c r="E49" i="1"/>
  <c r="D49" i="1"/>
  <c r="E33" i="1"/>
  <c r="D33" i="1"/>
  <c r="B16" i="1"/>
  <c r="B71" i="1" s="1"/>
  <c r="B47" i="1"/>
  <c r="H17" i="3" l="1"/>
  <c r="B22" i="1" l="1"/>
  <c r="C22" i="1" s="1"/>
  <c r="G22" i="1"/>
  <c r="B23" i="1"/>
  <c r="C23" i="1" s="1"/>
  <c r="H23" i="1" s="1"/>
  <c r="G23" i="1"/>
  <c r="B24" i="1"/>
  <c r="C24" i="1" s="1"/>
  <c r="H24" i="1" s="1"/>
  <c r="G24" i="1"/>
  <c r="B25" i="1"/>
  <c r="C25" i="1" s="1"/>
  <c r="H25" i="1" s="1"/>
  <c r="G25" i="1"/>
  <c r="B26" i="1"/>
  <c r="C26" i="1" s="1"/>
  <c r="H26" i="1" s="1"/>
  <c r="G26" i="1"/>
  <c r="B27" i="1"/>
  <c r="C27" i="1" s="1"/>
  <c r="H27" i="1" s="1"/>
  <c r="G27" i="1"/>
  <c r="B28" i="1"/>
  <c r="C28" i="1" s="1"/>
  <c r="H28" i="1" s="1"/>
  <c r="G28" i="1"/>
  <c r="B29" i="1"/>
  <c r="G29" i="1"/>
  <c r="F29" i="1" s="1"/>
  <c r="F33" i="1" s="1"/>
  <c r="B30" i="1"/>
  <c r="C30" i="1" s="1"/>
  <c r="H30" i="1" s="1"/>
  <c r="G30" i="1"/>
  <c r="B31" i="1"/>
  <c r="C31" i="1"/>
  <c r="H31" i="1" s="1"/>
  <c r="G31" i="1"/>
  <c r="C32" i="1"/>
  <c r="H32" i="1" s="1"/>
  <c r="C64" i="1"/>
  <c r="H64" i="1" s="1"/>
  <c r="C48" i="1"/>
  <c r="H48" i="1" s="1"/>
  <c r="G16" i="1"/>
  <c r="E16" i="1"/>
  <c r="D16" i="1"/>
  <c r="C15" i="1"/>
  <c r="H15" i="1" s="1"/>
  <c r="C6" i="1"/>
  <c r="C7" i="1"/>
  <c r="C8" i="1"/>
  <c r="C9" i="1"/>
  <c r="C11" i="1"/>
  <c r="C12" i="1"/>
  <c r="C13" i="1"/>
  <c r="C14" i="1"/>
  <c r="C5" i="1"/>
  <c r="G33" i="1" l="1"/>
  <c r="H22" i="1"/>
  <c r="C29" i="1"/>
  <c r="H29" i="1" s="1"/>
  <c r="B33" i="1"/>
  <c r="C33" i="1" l="1"/>
  <c r="H33" i="1" s="1"/>
  <c r="H8" i="1"/>
  <c r="G62" i="1"/>
  <c r="G61" i="1"/>
  <c r="F61" i="1" s="1"/>
  <c r="G60" i="1"/>
  <c r="G59" i="1"/>
  <c r="F59" i="1" s="1"/>
  <c r="G58" i="1"/>
  <c r="G57" i="1"/>
  <c r="G56" i="1"/>
  <c r="G55" i="1"/>
  <c r="G54" i="1"/>
  <c r="B63" i="1"/>
  <c r="C63" i="1" s="1"/>
  <c r="B62" i="1"/>
  <c r="C62" i="1" s="1"/>
  <c r="H62" i="1" s="1"/>
  <c r="B61" i="1"/>
  <c r="B60" i="1"/>
  <c r="C60" i="1" s="1"/>
  <c r="B59" i="1"/>
  <c r="B58" i="1"/>
  <c r="C58" i="1" s="1"/>
  <c r="H58" i="1" s="1"/>
  <c r="B57" i="1"/>
  <c r="C57" i="1" s="1"/>
  <c r="B56" i="1"/>
  <c r="C56" i="1" s="1"/>
  <c r="B55" i="1"/>
  <c r="C55" i="1" s="1"/>
  <c r="B54" i="1"/>
  <c r="G47" i="1"/>
  <c r="G46" i="1"/>
  <c r="G45" i="1"/>
  <c r="F45" i="1" s="1"/>
  <c r="F49" i="1" s="1"/>
  <c r="G44" i="1"/>
  <c r="G43" i="1"/>
  <c r="G42" i="1"/>
  <c r="G41" i="1"/>
  <c r="G40" i="1"/>
  <c r="G39" i="1"/>
  <c r="G38" i="1"/>
  <c r="C47" i="1"/>
  <c r="B46" i="1"/>
  <c r="C46" i="1" s="1"/>
  <c r="H46" i="1" s="1"/>
  <c r="B45" i="1"/>
  <c r="B44" i="1"/>
  <c r="C44" i="1" s="1"/>
  <c r="H44" i="1" s="1"/>
  <c r="B43" i="1"/>
  <c r="C43" i="1" s="1"/>
  <c r="B42" i="1"/>
  <c r="C42" i="1" s="1"/>
  <c r="H42" i="1" s="1"/>
  <c r="B41" i="1"/>
  <c r="C41" i="1" s="1"/>
  <c r="H41" i="1" s="1"/>
  <c r="B40" i="1"/>
  <c r="C40" i="1" s="1"/>
  <c r="H40" i="1" s="1"/>
  <c r="B39" i="1"/>
  <c r="C39" i="1" s="1"/>
  <c r="B37" i="1"/>
  <c r="B38" i="1"/>
  <c r="F10" i="1"/>
  <c r="H14" i="1"/>
  <c r="H13" i="1"/>
  <c r="H12" i="1"/>
  <c r="H11" i="1"/>
  <c r="H9" i="1"/>
  <c r="H7" i="1"/>
  <c r="H5" i="1"/>
  <c r="H6" i="1"/>
  <c r="B65" i="1" l="1"/>
  <c r="B74" i="1" s="1"/>
  <c r="C54" i="1"/>
  <c r="C10" i="1"/>
  <c r="F16" i="1"/>
  <c r="F71" i="1" s="1"/>
  <c r="G65" i="1"/>
  <c r="G74" i="1" s="1"/>
  <c r="G49" i="1"/>
  <c r="G73" i="1" s="1"/>
  <c r="C38" i="1"/>
  <c r="B49" i="1"/>
  <c r="B73" i="1" s="1"/>
  <c r="C45" i="1"/>
  <c r="H45" i="1" s="1"/>
  <c r="C61" i="1"/>
  <c r="H61" i="1" s="1"/>
  <c r="F65" i="1"/>
  <c r="F74" i="1" s="1"/>
  <c r="C59" i="1"/>
  <c r="H59" i="1" s="1"/>
  <c r="H55" i="1"/>
  <c r="H63" i="1"/>
  <c r="H56" i="1"/>
  <c r="H60" i="1"/>
  <c r="H39" i="1"/>
  <c r="H43" i="1"/>
  <c r="H47" i="1"/>
  <c r="H57" i="1"/>
  <c r="D74" i="1"/>
  <c r="E74" i="1"/>
  <c r="D73" i="1"/>
  <c r="E73" i="1"/>
  <c r="F73" i="1"/>
  <c r="D72" i="1"/>
  <c r="E72" i="1"/>
  <c r="F72" i="1"/>
  <c r="G72" i="1"/>
  <c r="B72" i="1"/>
  <c r="D71" i="1"/>
  <c r="E71" i="1"/>
  <c r="G71" i="1"/>
  <c r="C65" i="1" l="1"/>
  <c r="H65" i="1" s="1"/>
  <c r="H54" i="1"/>
  <c r="C49" i="1"/>
  <c r="C73" i="1" s="1"/>
  <c r="H73" i="1" s="1"/>
  <c r="H38" i="1"/>
  <c r="C16" i="1"/>
  <c r="H16" i="1" s="1"/>
  <c r="H10" i="1"/>
  <c r="C72" i="1"/>
  <c r="H72" i="1" s="1"/>
  <c r="H49" i="1"/>
  <c r="B75" i="1"/>
  <c r="E75" i="1"/>
  <c r="D75" i="1"/>
  <c r="G75" i="1"/>
  <c r="F75" i="1"/>
  <c r="C74" i="1" l="1"/>
  <c r="H74" i="1" s="1"/>
  <c r="C71" i="1"/>
  <c r="H71" i="1" s="1"/>
  <c r="C75" i="1" l="1"/>
  <c r="H75" i="1" s="1"/>
</calcChain>
</file>

<file path=xl/sharedStrings.xml><?xml version="1.0" encoding="utf-8"?>
<sst xmlns="http://schemas.openxmlformats.org/spreadsheetml/2006/main" count="120" uniqueCount="34">
  <si>
    <t xml:space="preserve">Descrizione </t>
  </si>
  <si>
    <t>Ore lavorabili</t>
  </si>
  <si>
    <t>Ore lavorate</t>
  </si>
  <si>
    <t>Ore Ordinarie</t>
  </si>
  <si>
    <t>Ore Straordinarie</t>
  </si>
  <si>
    <t>Ore Giustificate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</si>
  <si>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</si>
  <si>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</si>
  <si>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</si>
  <si>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</si>
  <si>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</si>
  <si>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</si>
  <si>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</si>
  <si>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</si>
  <si>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</si>
  <si>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Chiusura</t>
  </si>
  <si>
    <t>Galotto</t>
  </si>
  <si>
    <t>Gottschall</t>
  </si>
  <si>
    <t>Sandionigi</t>
  </si>
  <si>
    <t>del Portillo Barbero Monica</t>
  </si>
  <si>
    <t xml:space="preserve">Galotto Laura </t>
  </si>
  <si>
    <t>Gottschall Elsje Maria</t>
  </si>
  <si>
    <t>Sandionigi Simona</t>
  </si>
  <si>
    <t>totale</t>
  </si>
  <si>
    <t>Totali</t>
  </si>
  <si>
    <t>Ottobre</t>
  </si>
  <si>
    <t>% Presenza in ore</t>
  </si>
  <si>
    <t>TOTALI MENSILI PERSONALE</t>
  </si>
  <si>
    <t>Ore lavorabili*</t>
  </si>
  <si>
    <t>Novembre</t>
  </si>
  <si>
    <t>Trend Ore Lavorate Anno 2016 (01/01 - 30/11) per singolo dipendente</t>
  </si>
  <si>
    <t>Trend Ore Lavorate Anno 2016 (01/01 - 30/11)</t>
  </si>
  <si>
    <t xml:space="preserve">del Portillo </t>
  </si>
  <si>
    <t>*Al netto dei giorni di chiusura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</si>
</sst>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7" xfId="0" applyFont="1" applyBorder="1" applyAlignment="1">
      <alignment horizontal="center"/>
    </xf>
    <xf numFmtId="0" fontId="0" fillId="0" borderId="2" xfId="0" applyFont="1" applyBorder="1"/>
    <xf numFmtId="0" fontId="0" fillId="0" borderId="9" xfId="0" applyFont="1" applyBorder="1"/>
    <xf numFmtId="0" fontId="0" fillId="0" borderId="3" xfId="0" applyFont="1" applyBorder="1"/>
    <xf numFmtId="2" fontId="0" fillId="0" borderId="9" xfId="0" applyNumberFormat="1" applyFont="1" applyBorder="1"/>
    <xf numFmtId="0" fontId="0" fillId="0" borderId="4" xfId="0" applyFont="1" applyBorder="1"/>
    <xf numFmtId="0" fontId="0" fillId="0" borderId="10" xfId="0" applyFont="1" applyBorder="1"/>
    <xf numFmtId="0" fontId="0" fillId="0" borderId="5" xfId="0" applyFont="1" applyBorder="1"/>
    <xf numFmtId="2" fontId="0" fillId="0" borderId="10" xfId="0" applyNumberFormat="1" applyFont="1" applyBorder="1"/>
    <xf numFmtId="0" fontId="0" fillId="0" borderId="15" xfId="0" applyFont="1" applyBorder="1"/>
    <xf numFmtId="0" fontId="0" fillId="0" borderId="14" xfId="0" applyFont="1" applyBorder="1"/>
    <xf numFmtId="0" fontId="0" fillId="0" borderId="16" xfId="0" applyFont="1" applyBorder="1"/>
    <xf numFmtId="2" fontId="0" fillId="0" borderId="11" xfId="0" applyNumberFormat="1" applyFont="1" applyBorder="1"/>
    <xf numFmtId="0" fontId="0" fillId="0" borderId="6" xfId="0" applyFont="1" applyBorder="1"/>
    <xf numFmtId="0" fontId="0" fillId="0" borderId="11" xfId="0" applyFont="1" applyBorder="1"/>
    <xf numFmtId="0" fontId="0" fillId="0" borderId="8" xfId="0" applyFont="1" applyBorder="1"/>
    <xf numFmtId="2" fontId="0" fillId="0" borderId="1" xfId="0" applyNumberFormat="1" applyFont="1" applyBorder="1"/>
    <xf numFmtId="0" fontId="0" fillId="0" borderId="0" xfId="0" applyFont="1"/>
    <xf numFmtId="0" fontId="0" fillId="0" borderId="7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15" xfId="0" applyFont="1" applyBorder="1" applyAlignment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20" xfId="0" applyFont="1" applyBorder="1"/>
    <xf numFmtId="0" fontId="0" fillId="0" borderId="19" xfId="0" quotePrefix="1" applyFont="1" applyBorder="1"/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2" fontId="0" fillId="0" borderId="22" xfId="0" applyNumberFormat="1" applyFont="1" applyBorder="1"/>
    <xf numFmtId="0" fontId="0" fillId="0" borderId="23" xfId="0" applyFont="1" applyBorder="1"/>
    <xf numFmtId="2" fontId="0" fillId="0" borderId="23" xfId="0" applyNumberFormat="1" applyFont="1" applyBorder="1"/>
    <xf numFmtId="0" fontId="0" fillId="0" borderId="24" xfId="0" applyFont="1" applyBorder="1"/>
    <xf numFmtId="2" fontId="0" fillId="0" borderId="24" xfId="0" applyNumberFormat="1" applyFont="1" applyBorder="1"/>
    <xf numFmtId="0" fontId="0" fillId="0" borderId="7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5" xfId="0" applyFont="1" applyBorder="1"/>
    <xf numFmtId="0" fontId="0" fillId="0" borderId="18" xfId="0" quotePrefix="1" applyFont="1" applyBorder="1"/>
    <xf numFmtId="0" fontId="2" fillId="0" borderId="20" xfId="0" applyFont="1" applyBorder="1" applyAlignment="1">
      <alignment horizontal="left"/>
    </xf>
    <xf numFmtId="0" fontId="0" fillId="0" borderId="20" xfId="0" quotePrefix="1" applyFont="1" applyBorder="1"/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4" xfId="0" applyBorder="1"/>
    <xf numFmtId="0" fontId="0" fillId="0" borderId="28" xfId="0" applyBorder="1"/>
    <xf numFmtId="0" fontId="2" fillId="0" borderId="19" xfId="0" applyFont="1" applyBorder="1"/>
    <xf numFmtId="0" fontId="0" fillId="0" borderId="21" xfId="0" applyBorder="1"/>
    <xf numFmtId="2" fontId="0" fillId="0" borderId="21" xfId="0" applyNumberFormat="1" applyBorder="1"/>
    <xf numFmtId="0" fontId="0" fillId="0" borderId="26" xfId="0" applyBorder="1"/>
    <xf numFmtId="2" fontId="0" fillId="0" borderId="26" xfId="0" applyNumberFormat="1" applyBorder="1"/>
    <xf numFmtId="0" fontId="2" fillId="0" borderId="29" xfId="0" applyFont="1" applyBorder="1"/>
    <xf numFmtId="0" fontId="0" fillId="0" borderId="30" xfId="0" applyBorder="1"/>
    <xf numFmtId="0" fontId="0" fillId="0" borderId="3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E81" sqref="E81"/>
    </sheetView>
  </sheetViews>
  <sheetFormatPr defaultColWidth="9.109375" defaultRowHeight="10.199999999999999" x14ac:dyDescent="0.2"/>
  <cols>
    <col min="1" max="1" width="11.6640625" style="1" bestFit="1" customWidth="1"/>
    <col min="2" max="3" width="13.109375" style="1" bestFit="1" customWidth="1"/>
    <col min="4" max="4" width="13.33203125" style="1" bestFit="1" customWidth="1"/>
    <col min="5" max="5" width="15.109375" style="1" bestFit="1" customWidth="1"/>
    <col min="6" max="6" width="14.44140625" style="1" customWidth="1"/>
    <col min="7" max="7" width="11.5546875" style="1" bestFit="1" customWidth="1"/>
    <col min="8" max="8" width="16.44140625" style="1" bestFit="1" customWidth="1"/>
    <col min="9" max="9" width="21.5546875" style="1" customWidth="1"/>
    <col min="10" max="16384" width="9.109375" style="1"/>
  </cols>
  <sheetData>
    <row r="1" spans="1:8" ht="14.4" x14ac:dyDescent="0.3">
      <c r="A1" s="42" t="s">
        <v>30</v>
      </c>
      <c r="B1" s="42"/>
      <c r="C1" s="42"/>
      <c r="D1" s="42"/>
      <c r="E1" s="42"/>
    </row>
    <row r="2" spans="1:8" ht="10.8" thickBot="1" x14ac:dyDescent="0.25">
      <c r="A2" s="2"/>
      <c r="B2" s="2"/>
      <c r="C2" s="2"/>
    </row>
    <row r="3" spans="1:8" ht="14.4" x14ac:dyDescent="0.3">
      <c r="A3" s="44" t="s">
        <v>19</v>
      </c>
      <c r="B3" s="44"/>
      <c r="C3" s="31"/>
      <c r="D3" s="31"/>
      <c r="E3" s="31"/>
      <c r="F3" s="31"/>
      <c r="G3" s="31"/>
      <c r="H3" s="32"/>
    </row>
    <row r="4" spans="1:8" ht="14.4" x14ac:dyDescent="0.3">
      <c r="A4" s="33" t="s">
        <v>0</v>
      </c>
      <c r="B4" s="33" t="s">
        <v>28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15</v>
      </c>
      <c r="H4" s="34" t="s">
        <v>26</v>
      </c>
    </row>
    <row r="5" spans="1:8" ht="14.4" x14ac:dyDescent="0.3">
      <c r="A5" s="35" t="s">
        <v>6</v>
      </c>
      <c r="B5" s="35">
        <v>135</v>
      </c>
      <c r="C5" s="35">
        <f>(B5+E5)-F5</f>
        <v>140</v>
      </c>
      <c r="D5" s="35">
        <v>135</v>
      </c>
      <c r="E5" s="35">
        <v>5</v>
      </c>
      <c r="F5" s="35">
        <v>0</v>
      </c>
      <c r="G5" s="35">
        <v>0</v>
      </c>
      <c r="H5" s="36">
        <f>(C5/B5)*100</f>
        <v>103.7037037037037</v>
      </c>
    </row>
    <row r="6" spans="1:8" ht="14.4" x14ac:dyDescent="0.3">
      <c r="A6" s="37" t="s">
        <v>7</v>
      </c>
      <c r="B6" s="37">
        <v>151</v>
      </c>
      <c r="C6" s="37">
        <f t="shared" ref="C6:C15" si="0">(B6+E6)-F6</f>
        <v>132</v>
      </c>
      <c r="D6" s="37">
        <v>122</v>
      </c>
      <c r="E6" s="37">
        <v>10</v>
      </c>
      <c r="F6" s="37">
        <v>29</v>
      </c>
      <c r="G6" s="37">
        <v>0</v>
      </c>
      <c r="H6" s="38">
        <f t="shared" ref="H6:H15" si="1">(C6/B6)*100</f>
        <v>87.41721854304636</v>
      </c>
    </row>
    <row r="7" spans="1:8" ht="14.4" x14ac:dyDescent="0.3">
      <c r="A7" s="37" t="s">
        <v>8</v>
      </c>
      <c r="B7" s="37">
        <v>160</v>
      </c>
      <c r="C7" s="37">
        <f t="shared" si="0"/>
        <v>168</v>
      </c>
      <c r="D7" s="37">
        <v>154</v>
      </c>
      <c r="E7" s="37">
        <v>14</v>
      </c>
      <c r="F7" s="37">
        <v>6</v>
      </c>
      <c r="G7" s="37">
        <v>0</v>
      </c>
      <c r="H7" s="38">
        <f t="shared" si="1"/>
        <v>105</v>
      </c>
    </row>
    <row r="8" spans="1:8" ht="14.4" x14ac:dyDescent="0.3">
      <c r="A8" s="37" t="s">
        <v>9</v>
      </c>
      <c r="B8" s="37">
        <v>143</v>
      </c>
      <c r="C8" s="37">
        <f t="shared" si="0"/>
        <v>149</v>
      </c>
      <c r="D8" s="37">
        <v>142</v>
      </c>
      <c r="E8" s="37">
        <v>7</v>
      </c>
      <c r="F8" s="37">
        <v>1</v>
      </c>
      <c r="G8" s="37">
        <v>0</v>
      </c>
      <c r="H8" s="38">
        <f t="shared" si="1"/>
        <v>104.19580419580419</v>
      </c>
    </row>
    <row r="9" spans="1:8" ht="14.4" x14ac:dyDescent="0.3">
      <c r="A9" s="37" t="s">
        <v>10</v>
      </c>
      <c r="B9" s="37">
        <v>158</v>
      </c>
      <c r="C9" s="37">
        <f t="shared" si="0"/>
        <v>140</v>
      </c>
      <c r="D9" s="37">
        <v>136</v>
      </c>
      <c r="E9" s="37">
        <v>4</v>
      </c>
      <c r="F9" s="37">
        <v>22</v>
      </c>
      <c r="G9" s="37">
        <v>0</v>
      </c>
      <c r="H9" s="38">
        <f t="shared" si="1"/>
        <v>88.60759493670885</v>
      </c>
    </row>
    <row r="10" spans="1:8" ht="14.4" x14ac:dyDescent="0.3">
      <c r="A10" s="37" t="s">
        <v>11</v>
      </c>
      <c r="B10" s="37">
        <v>141</v>
      </c>
      <c r="C10" s="37">
        <f t="shared" si="0"/>
        <v>126</v>
      </c>
      <c r="D10" s="37">
        <v>118</v>
      </c>
      <c r="E10" s="37">
        <v>8</v>
      </c>
      <c r="F10" s="37">
        <f>29-G10</f>
        <v>23</v>
      </c>
      <c r="G10" s="37">
        <v>6</v>
      </c>
      <c r="H10" s="38">
        <f t="shared" si="1"/>
        <v>89.361702127659569</v>
      </c>
    </row>
    <row r="11" spans="1:8" ht="14.4" x14ac:dyDescent="0.3">
      <c r="A11" s="37" t="s">
        <v>12</v>
      </c>
      <c r="B11" s="37">
        <v>150</v>
      </c>
      <c r="C11" s="37">
        <f t="shared" si="0"/>
        <v>119</v>
      </c>
      <c r="D11" s="37">
        <v>113</v>
      </c>
      <c r="E11" s="37">
        <v>6</v>
      </c>
      <c r="F11" s="37">
        <v>37</v>
      </c>
      <c r="G11" s="37">
        <v>0</v>
      </c>
      <c r="H11" s="38">
        <f t="shared" si="1"/>
        <v>79.333333333333329</v>
      </c>
    </row>
    <row r="12" spans="1:8" ht="14.4" x14ac:dyDescent="0.3">
      <c r="A12" s="37" t="s">
        <v>13</v>
      </c>
      <c r="B12" s="37">
        <v>95</v>
      </c>
      <c r="C12" s="37">
        <f t="shared" si="0"/>
        <v>48</v>
      </c>
      <c r="D12" s="37">
        <v>46</v>
      </c>
      <c r="E12" s="37">
        <v>2</v>
      </c>
      <c r="F12" s="37">
        <v>49</v>
      </c>
      <c r="G12" s="37">
        <v>65</v>
      </c>
      <c r="H12" s="38">
        <f t="shared" si="1"/>
        <v>50.526315789473685</v>
      </c>
    </row>
    <row r="13" spans="1:8" ht="14.4" x14ac:dyDescent="0.3">
      <c r="A13" s="37" t="s">
        <v>14</v>
      </c>
      <c r="B13" s="37">
        <v>157</v>
      </c>
      <c r="C13" s="37">
        <f t="shared" si="0"/>
        <v>166</v>
      </c>
      <c r="D13" s="37">
        <v>156</v>
      </c>
      <c r="E13" s="37">
        <v>10</v>
      </c>
      <c r="F13" s="37">
        <v>1</v>
      </c>
      <c r="G13" s="37">
        <v>0</v>
      </c>
      <c r="H13" s="38">
        <f t="shared" si="1"/>
        <v>105.73248407643312</v>
      </c>
    </row>
    <row r="14" spans="1:8" ht="14.4" x14ac:dyDescent="0.3">
      <c r="A14" s="37" t="s">
        <v>25</v>
      </c>
      <c r="B14" s="37">
        <v>144</v>
      </c>
      <c r="C14" s="37">
        <f t="shared" si="0"/>
        <v>145</v>
      </c>
      <c r="D14" s="37">
        <v>138</v>
      </c>
      <c r="E14" s="37">
        <v>7</v>
      </c>
      <c r="F14" s="37">
        <v>6</v>
      </c>
      <c r="G14" s="37">
        <v>7</v>
      </c>
      <c r="H14" s="38">
        <f t="shared" si="1"/>
        <v>100.69444444444444</v>
      </c>
    </row>
    <row r="15" spans="1:8" ht="15" thickBot="1" x14ac:dyDescent="0.35">
      <c r="A15" s="39" t="s">
        <v>29</v>
      </c>
      <c r="B15" s="39">
        <v>153</v>
      </c>
      <c r="C15" s="39">
        <f t="shared" si="0"/>
        <v>171</v>
      </c>
      <c r="D15" s="39">
        <v>153</v>
      </c>
      <c r="E15" s="39">
        <v>19</v>
      </c>
      <c r="F15" s="39">
        <v>1</v>
      </c>
      <c r="G15" s="39">
        <v>0</v>
      </c>
      <c r="H15" s="40">
        <f t="shared" si="1"/>
        <v>111.76470588235294</v>
      </c>
    </row>
    <row r="16" spans="1:8" ht="15" thickBot="1" x14ac:dyDescent="0.35">
      <c r="A16" s="39" t="s">
        <v>23</v>
      </c>
      <c r="B16" s="39">
        <f>SUM(B5:B15)</f>
        <v>1587</v>
      </c>
      <c r="C16" s="39">
        <f>SUM(C5:C15)</f>
        <v>1504</v>
      </c>
      <c r="D16" s="39">
        <f>SUM(D5:D15)</f>
        <v>1413</v>
      </c>
      <c r="E16" s="39">
        <f>SUM(E5:E15)</f>
        <v>92</v>
      </c>
      <c r="F16" s="39">
        <f>SUM(F5:F15)</f>
        <v>175</v>
      </c>
      <c r="G16" s="39">
        <f>SUM(G5:G15)</f>
        <v>78</v>
      </c>
      <c r="H16" s="40">
        <f>(C16/B16)*100</f>
        <v>94.770006301197228</v>
      </c>
    </row>
    <row r="17" spans="1:8" ht="14.4" x14ac:dyDescent="0.3">
      <c r="A17" s="30" t="s">
        <v>33</v>
      </c>
      <c r="B17" s="21"/>
      <c r="C17" s="21"/>
      <c r="D17" s="21"/>
      <c r="E17" s="21"/>
      <c r="F17" s="21"/>
      <c r="G17" s="21"/>
      <c r="H17" s="21"/>
    </row>
    <row r="18" spans="1:8" ht="14.4" x14ac:dyDescent="0.3">
      <c r="A18" s="21"/>
      <c r="B18" s="21"/>
      <c r="C18" s="21"/>
      <c r="D18" s="21"/>
      <c r="E18" s="21"/>
      <c r="F18" s="21"/>
      <c r="G18" s="21"/>
      <c r="H18" s="21"/>
    </row>
    <row r="19" spans="1:8" ht="15" thickBot="1" x14ac:dyDescent="0.35">
      <c r="A19" s="21"/>
      <c r="B19" s="21"/>
      <c r="C19" s="21"/>
      <c r="D19" s="21"/>
      <c r="E19" s="21"/>
      <c r="F19" s="21"/>
      <c r="G19" s="21"/>
      <c r="H19" s="21"/>
    </row>
    <row r="20" spans="1:8" ht="14.4" x14ac:dyDescent="0.3">
      <c r="A20" s="47" t="s">
        <v>20</v>
      </c>
      <c r="B20" s="47"/>
      <c r="C20" s="31"/>
      <c r="D20" s="31"/>
      <c r="E20" s="31"/>
      <c r="F20" s="31"/>
      <c r="G20" s="31"/>
      <c r="H20" s="48"/>
    </row>
    <row r="21" spans="1:8" ht="14.4" x14ac:dyDescent="0.3">
      <c r="A21" s="33" t="s">
        <v>0</v>
      </c>
      <c r="B21" s="33" t="s">
        <v>28</v>
      </c>
      <c r="C21" s="33" t="s">
        <v>2</v>
      </c>
      <c r="D21" s="33" t="s">
        <v>3</v>
      </c>
      <c r="E21" s="33" t="s">
        <v>4</v>
      </c>
      <c r="F21" s="33" t="s">
        <v>5</v>
      </c>
      <c r="G21" s="33" t="s">
        <v>15</v>
      </c>
      <c r="H21" s="34" t="s">
        <v>26</v>
      </c>
    </row>
    <row r="22" spans="1:8" ht="14.4" x14ac:dyDescent="0.3">
      <c r="A22" s="37" t="s">
        <v>6</v>
      </c>
      <c r="B22" s="37">
        <f t="shared" ref="B22:B31" si="2">B5</f>
        <v>135</v>
      </c>
      <c r="C22" s="37">
        <f t="shared" ref="C22:C32" si="3">(B22+E22)-F22</f>
        <v>127</v>
      </c>
      <c r="D22" s="37">
        <v>126</v>
      </c>
      <c r="E22" s="37">
        <v>1</v>
      </c>
      <c r="F22" s="37">
        <v>9</v>
      </c>
      <c r="G22" s="37">
        <f t="shared" ref="G22:G31" si="4">G5</f>
        <v>0</v>
      </c>
      <c r="H22" s="38">
        <f t="shared" ref="H22:H29" si="5">(C22/B22)*100</f>
        <v>94.074074074074076</v>
      </c>
    </row>
    <row r="23" spans="1:8" ht="14.4" x14ac:dyDescent="0.3">
      <c r="A23" s="37" t="s">
        <v>7</v>
      </c>
      <c r="B23" s="37">
        <f t="shared" si="2"/>
        <v>151</v>
      </c>
      <c r="C23" s="37">
        <f t="shared" si="3"/>
        <v>151</v>
      </c>
      <c r="D23" s="37">
        <v>149</v>
      </c>
      <c r="E23" s="37">
        <v>2</v>
      </c>
      <c r="F23" s="37">
        <v>2</v>
      </c>
      <c r="G23" s="37">
        <f t="shared" si="4"/>
        <v>0</v>
      </c>
      <c r="H23" s="38">
        <f t="shared" si="5"/>
        <v>100</v>
      </c>
    </row>
    <row r="24" spans="1:8" ht="14.4" x14ac:dyDescent="0.3">
      <c r="A24" s="37" t="s">
        <v>8</v>
      </c>
      <c r="B24" s="37">
        <f t="shared" si="2"/>
        <v>160</v>
      </c>
      <c r="C24" s="37">
        <f>(B24+E24)-F24</f>
        <v>138</v>
      </c>
      <c r="D24" s="37">
        <v>138</v>
      </c>
      <c r="E24" s="37">
        <v>0</v>
      </c>
      <c r="F24" s="37">
        <v>22</v>
      </c>
      <c r="G24" s="37">
        <f t="shared" si="4"/>
        <v>0</v>
      </c>
      <c r="H24" s="38">
        <f t="shared" si="5"/>
        <v>86.25</v>
      </c>
    </row>
    <row r="25" spans="1:8" ht="14.4" x14ac:dyDescent="0.3">
      <c r="A25" s="37" t="s">
        <v>9</v>
      </c>
      <c r="B25" s="37">
        <f t="shared" si="2"/>
        <v>143</v>
      </c>
      <c r="C25" s="37">
        <f t="shared" si="3"/>
        <v>140</v>
      </c>
      <c r="D25" s="37">
        <v>135</v>
      </c>
      <c r="E25" s="37">
        <v>5</v>
      </c>
      <c r="F25" s="37">
        <v>8</v>
      </c>
      <c r="G25" s="37">
        <f t="shared" si="4"/>
        <v>0</v>
      </c>
      <c r="H25" s="38">
        <f t="shared" si="5"/>
        <v>97.902097902097907</v>
      </c>
    </row>
    <row r="26" spans="1:8" ht="14.4" x14ac:dyDescent="0.3">
      <c r="A26" s="37" t="s">
        <v>10</v>
      </c>
      <c r="B26" s="37">
        <f t="shared" si="2"/>
        <v>158</v>
      </c>
      <c r="C26" s="37">
        <f t="shared" si="3"/>
        <v>144</v>
      </c>
      <c r="D26" s="37">
        <v>144</v>
      </c>
      <c r="E26" s="37">
        <v>0</v>
      </c>
      <c r="F26" s="37">
        <v>14</v>
      </c>
      <c r="G26" s="37">
        <f t="shared" si="4"/>
        <v>0</v>
      </c>
      <c r="H26" s="38">
        <f t="shared" si="5"/>
        <v>91.139240506329116</v>
      </c>
    </row>
    <row r="27" spans="1:8" ht="14.4" x14ac:dyDescent="0.3">
      <c r="A27" s="37" t="s">
        <v>11</v>
      </c>
      <c r="B27" s="37">
        <f t="shared" si="2"/>
        <v>141</v>
      </c>
      <c r="C27" s="37">
        <f t="shared" si="3"/>
        <v>140</v>
      </c>
      <c r="D27" s="37">
        <v>139</v>
      </c>
      <c r="E27" s="37">
        <v>1</v>
      </c>
      <c r="F27" s="37">
        <v>2</v>
      </c>
      <c r="G27" s="37">
        <f t="shared" si="4"/>
        <v>6</v>
      </c>
      <c r="H27" s="38">
        <f t="shared" si="5"/>
        <v>99.290780141843967</v>
      </c>
    </row>
    <row r="28" spans="1:8" ht="14.4" x14ac:dyDescent="0.3">
      <c r="A28" s="37" t="s">
        <v>12</v>
      </c>
      <c r="B28" s="37">
        <f t="shared" si="2"/>
        <v>150</v>
      </c>
      <c r="C28" s="37">
        <f t="shared" si="3"/>
        <v>135</v>
      </c>
      <c r="D28" s="37">
        <v>134</v>
      </c>
      <c r="E28" s="37">
        <v>1</v>
      </c>
      <c r="F28" s="37">
        <v>16</v>
      </c>
      <c r="G28" s="37">
        <f t="shared" si="4"/>
        <v>0</v>
      </c>
      <c r="H28" s="38">
        <f t="shared" si="5"/>
        <v>90</v>
      </c>
    </row>
    <row r="29" spans="1:8" ht="14.4" x14ac:dyDescent="0.3">
      <c r="A29" s="37" t="s">
        <v>13</v>
      </c>
      <c r="B29" s="37">
        <f t="shared" si="2"/>
        <v>95</v>
      </c>
      <c r="C29" s="37">
        <f t="shared" si="3"/>
        <v>52</v>
      </c>
      <c r="D29" s="37">
        <v>52</v>
      </c>
      <c r="E29" s="37">
        <v>0</v>
      </c>
      <c r="F29" s="37">
        <f>108-G29</f>
        <v>43</v>
      </c>
      <c r="G29" s="37">
        <f t="shared" si="4"/>
        <v>65</v>
      </c>
      <c r="H29" s="38">
        <f t="shared" si="5"/>
        <v>54.736842105263165</v>
      </c>
    </row>
    <row r="30" spans="1:8" ht="14.4" x14ac:dyDescent="0.3">
      <c r="A30" s="37" t="s">
        <v>14</v>
      </c>
      <c r="B30" s="37">
        <f t="shared" si="2"/>
        <v>157</v>
      </c>
      <c r="C30" s="37">
        <f t="shared" si="3"/>
        <v>126</v>
      </c>
      <c r="D30" s="37">
        <v>120</v>
      </c>
      <c r="E30" s="37">
        <v>6</v>
      </c>
      <c r="F30" s="37">
        <v>37</v>
      </c>
      <c r="G30" s="37">
        <f t="shared" si="4"/>
        <v>0</v>
      </c>
      <c r="H30" s="38">
        <f>(C30/B30)*100</f>
        <v>80.254777070063696</v>
      </c>
    </row>
    <row r="31" spans="1:8" ht="14.4" x14ac:dyDescent="0.3">
      <c r="A31" s="37" t="s">
        <v>25</v>
      </c>
      <c r="B31" s="37">
        <f t="shared" si="2"/>
        <v>144</v>
      </c>
      <c r="C31" s="37">
        <f t="shared" si="3"/>
        <v>142</v>
      </c>
      <c r="D31" s="37">
        <v>135</v>
      </c>
      <c r="E31" s="37">
        <v>7</v>
      </c>
      <c r="F31" s="37">
        <v>9</v>
      </c>
      <c r="G31" s="37">
        <f t="shared" si="4"/>
        <v>7</v>
      </c>
      <c r="H31" s="38">
        <f>(C31/B31)*100</f>
        <v>98.611111111111114</v>
      </c>
    </row>
    <row r="32" spans="1:8" ht="15" thickBot="1" x14ac:dyDescent="0.35">
      <c r="A32" s="39" t="s">
        <v>29</v>
      </c>
      <c r="B32" s="39">
        <v>153</v>
      </c>
      <c r="C32" s="39">
        <f t="shared" si="3"/>
        <v>144</v>
      </c>
      <c r="D32" s="39">
        <v>153</v>
      </c>
      <c r="E32" s="39">
        <v>1</v>
      </c>
      <c r="F32" s="39">
        <v>10</v>
      </c>
      <c r="G32" s="39">
        <v>0</v>
      </c>
      <c r="H32" s="40">
        <f>(C32/B32)*100</f>
        <v>94.117647058823522</v>
      </c>
    </row>
    <row r="33" spans="1:8" ht="15" thickBot="1" x14ac:dyDescent="0.35">
      <c r="A33" s="39" t="s">
        <v>23</v>
      </c>
      <c r="B33" s="39">
        <f>SUM(B22:B32)</f>
        <v>1587</v>
      </c>
      <c r="C33" s="39">
        <f>SUM(C22:C32)</f>
        <v>1439</v>
      </c>
      <c r="D33" s="39">
        <f>SUM(D22:D32)</f>
        <v>1425</v>
      </c>
      <c r="E33" s="39">
        <f>SUM(E22:E32)</f>
        <v>24</v>
      </c>
      <c r="F33" s="39">
        <f>SUM(F22:F32)</f>
        <v>172</v>
      </c>
      <c r="G33" s="39">
        <f>SUM(G22:G32)</f>
        <v>78</v>
      </c>
      <c r="H33" s="40">
        <f>(C33/B33)*100</f>
        <v>90.674228103339644</v>
      </c>
    </row>
    <row r="34" spans="1:8" ht="14.4" x14ac:dyDescent="0.3">
      <c r="A34" s="21"/>
      <c r="B34" s="21"/>
      <c r="C34" s="21"/>
      <c r="D34" s="21"/>
      <c r="E34" s="21"/>
      <c r="F34" s="21"/>
      <c r="G34" s="21"/>
      <c r="H34" s="21"/>
    </row>
    <row r="35" spans="1:8" ht="15" thickBot="1" x14ac:dyDescent="0.35">
      <c r="A35" s="21"/>
      <c r="B35" s="21"/>
      <c r="C35" s="21"/>
      <c r="D35" s="21"/>
      <c r="E35" s="21"/>
      <c r="F35" s="21"/>
      <c r="G35" s="21"/>
      <c r="H35" s="21"/>
    </row>
    <row r="36" spans="1:8" ht="14.4" x14ac:dyDescent="0.3">
      <c r="A36" s="49" t="s">
        <v>21</v>
      </c>
      <c r="B36" s="50"/>
      <c r="C36" s="45"/>
      <c r="D36" s="45"/>
      <c r="E36" s="45"/>
      <c r="F36" s="45"/>
      <c r="G36" s="45"/>
      <c r="H36" s="46"/>
    </row>
    <row r="37" spans="1:8" ht="14.4" x14ac:dyDescent="0.3">
      <c r="A37" s="33" t="s">
        <v>0</v>
      </c>
      <c r="B37" s="35" t="str">
        <f t="shared" ref="B37:B47" si="6">B4</f>
        <v>Ore lavorabili*</v>
      </c>
      <c r="C37" s="33" t="s">
        <v>2</v>
      </c>
      <c r="D37" s="33" t="s">
        <v>3</v>
      </c>
      <c r="E37" s="33" t="s">
        <v>4</v>
      </c>
      <c r="F37" s="33" t="s">
        <v>5</v>
      </c>
      <c r="G37" s="33" t="s">
        <v>15</v>
      </c>
      <c r="H37" s="34" t="s">
        <v>26</v>
      </c>
    </row>
    <row r="38" spans="1:8" ht="14.4" x14ac:dyDescent="0.3">
      <c r="A38" s="37" t="s">
        <v>6</v>
      </c>
      <c r="B38" s="35">
        <f t="shared" si="6"/>
        <v>135</v>
      </c>
      <c r="C38" s="35">
        <f t="shared" ref="C38:C48" si="7">(B38+E38)-F38</f>
        <v>122</v>
      </c>
      <c r="D38" s="35">
        <v>122</v>
      </c>
      <c r="E38" s="35">
        <v>0</v>
      </c>
      <c r="F38" s="35">
        <v>13</v>
      </c>
      <c r="G38" s="35">
        <f t="shared" ref="G38:G47" si="8">G5</f>
        <v>0</v>
      </c>
      <c r="H38" s="36">
        <f t="shared" ref="H38:H48" si="9">(C38/B38)*100</f>
        <v>90.370370370370367</v>
      </c>
    </row>
    <row r="39" spans="1:8" ht="14.4" x14ac:dyDescent="0.3">
      <c r="A39" s="37" t="s">
        <v>7</v>
      </c>
      <c r="B39" s="37">
        <f t="shared" si="6"/>
        <v>151</v>
      </c>
      <c r="C39" s="37">
        <f t="shared" si="7"/>
        <v>154</v>
      </c>
      <c r="D39" s="37">
        <v>151</v>
      </c>
      <c r="E39" s="37">
        <v>3</v>
      </c>
      <c r="F39" s="37">
        <v>0</v>
      </c>
      <c r="G39" s="37">
        <f t="shared" si="8"/>
        <v>0</v>
      </c>
      <c r="H39" s="38">
        <f t="shared" si="9"/>
        <v>101.98675496688743</v>
      </c>
    </row>
    <row r="40" spans="1:8" ht="14.4" x14ac:dyDescent="0.3">
      <c r="A40" s="37" t="s">
        <v>8</v>
      </c>
      <c r="B40" s="37">
        <f t="shared" si="6"/>
        <v>160</v>
      </c>
      <c r="C40" s="37">
        <f t="shared" si="7"/>
        <v>164</v>
      </c>
      <c r="D40" s="37">
        <v>160</v>
      </c>
      <c r="E40" s="37">
        <v>4</v>
      </c>
      <c r="F40" s="37">
        <v>0</v>
      </c>
      <c r="G40" s="37">
        <f t="shared" si="8"/>
        <v>0</v>
      </c>
      <c r="H40" s="38">
        <f t="shared" si="9"/>
        <v>102.49999999999999</v>
      </c>
    </row>
    <row r="41" spans="1:8" ht="14.4" x14ac:dyDescent="0.3">
      <c r="A41" s="37" t="s">
        <v>9</v>
      </c>
      <c r="B41" s="37">
        <f t="shared" si="6"/>
        <v>143</v>
      </c>
      <c r="C41" s="37">
        <f t="shared" si="7"/>
        <v>143</v>
      </c>
      <c r="D41" s="37">
        <v>143</v>
      </c>
      <c r="E41" s="37">
        <v>0</v>
      </c>
      <c r="F41" s="37">
        <v>0</v>
      </c>
      <c r="G41" s="37">
        <f t="shared" si="8"/>
        <v>0</v>
      </c>
      <c r="H41" s="38">
        <f t="shared" si="9"/>
        <v>100</v>
      </c>
    </row>
    <row r="42" spans="1:8" ht="14.4" x14ac:dyDescent="0.3">
      <c r="A42" s="37" t="s">
        <v>10</v>
      </c>
      <c r="B42" s="37">
        <f t="shared" si="6"/>
        <v>158</v>
      </c>
      <c r="C42" s="37">
        <f t="shared" si="7"/>
        <v>109</v>
      </c>
      <c r="D42" s="37">
        <v>93</v>
      </c>
      <c r="E42" s="37">
        <v>1</v>
      </c>
      <c r="F42" s="37">
        <v>50</v>
      </c>
      <c r="G42" s="37">
        <f t="shared" si="8"/>
        <v>0</v>
      </c>
      <c r="H42" s="38">
        <f t="shared" si="9"/>
        <v>68.987341772151893</v>
      </c>
    </row>
    <row r="43" spans="1:8" ht="14.4" x14ac:dyDescent="0.3">
      <c r="A43" s="37" t="s">
        <v>11</v>
      </c>
      <c r="B43" s="37">
        <f t="shared" si="6"/>
        <v>141</v>
      </c>
      <c r="C43" s="37">
        <f t="shared" si="7"/>
        <v>137</v>
      </c>
      <c r="D43" s="37">
        <v>137</v>
      </c>
      <c r="E43" s="37">
        <v>0</v>
      </c>
      <c r="F43" s="37">
        <v>4</v>
      </c>
      <c r="G43" s="37">
        <f t="shared" si="8"/>
        <v>6</v>
      </c>
      <c r="H43" s="38">
        <f t="shared" si="9"/>
        <v>97.163120567375884</v>
      </c>
    </row>
    <row r="44" spans="1:8" ht="14.4" x14ac:dyDescent="0.3">
      <c r="A44" s="37" t="s">
        <v>12</v>
      </c>
      <c r="B44" s="37">
        <f t="shared" si="6"/>
        <v>150</v>
      </c>
      <c r="C44" s="37">
        <f t="shared" si="7"/>
        <v>141</v>
      </c>
      <c r="D44" s="37">
        <v>144</v>
      </c>
      <c r="E44" s="37">
        <v>0</v>
      </c>
      <c r="F44" s="37">
        <v>9</v>
      </c>
      <c r="G44" s="37">
        <f t="shared" si="8"/>
        <v>0</v>
      </c>
      <c r="H44" s="38">
        <f t="shared" si="9"/>
        <v>94</v>
      </c>
    </row>
    <row r="45" spans="1:8" ht="14.4" x14ac:dyDescent="0.3">
      <c r="A45" s="37" t="s">
        <v>13</v>
      </c>
      <c r="B45" s="37">
        <f t="shared" si="6"/>
        <v>95</v>
      </c>
      <c r="C45" s="37">
        <f t="shared" si="7"/>
        <v>36</v>
      </c>
      <c r="D45" s="37">
        <v>36</v>
      </c>
      <c r="E45" s="37">
        <v>0</v>
      </c>
      <c r="F45" s="37">
        <f>124-G45</f>
        <v>59</v>
      </c>
      <c r="G45" s="37">
        <f t="shared" si="8"/>
        <v>65</v>
      </c>
      <c r="H45" s="38">
        <f t="shared" si="9"/>
        <v>37.894736842105267</v>
      </c>
    </row>
    <row r="46" spans="1:8" ht="14.4" x14ac:dyDescent="0.3">
      <c r="A46" s="37" t="s">
        <v>14</v>
      </c>
      <c r="B46" s="37">
        <f t="shared" si="6"/>
        <v>157</v>
      </c>
      <c r="C46" s="37">
        <f t="shared" si="7"/>
        <v>146</v>
      </c>
      <c r="D46" s="37">
        <v>144</v>
      </c>
      <c r="E46" s="37">
        <v>2</v>
      </c>
      <c r="F46" s="37">
        <v>13</v>
      </c>
      <c r="G46" s="37">
        <f t="shared" si="8"/>
        <v>0</v>
      </c>
      <c r="H46" s="38">
        <f t="shared" si="9"/>
        <v>92.99363057324841</v>
      </c>
    </row>
    <row r="47" spans="1:8" ht="14.4" x14ac:dyDescent="0.3">
      <c r="A47" s="37" t="s">
        <v>25</v>
      </c>
      <c r="B47" s="37">
        <f t="shared" si="6"/>
        <v>144</v>
      </c>
      <c r="C47" s="37">
        <f t="shared" si="7"/>
        <v>143</v>
      </c>
      <c r="D47" s="37">
        <v>143</v>
      </c>
      <c r="E47" s="37">
        <v>0</v>
      </c>
      <c r="F47" s="37">
        <v>1</v>
      </c>
      <c r="G47" s="37">
        <f t="shared" si="8"/>
        <v>7</v>
      </c>
      <c r="H47" s="38">
        <f t="shared" si="9"/>
        <v>99.305555555555557</v>
      </c>
    </row>
    <row r="48" spans="1:8" ht="15" thickBot="1" x14ac:dyDescent="0.35">
      <c r="A48" s="39" t="s">
        <v>29</v>
      </c>
      <c r="B48" s="39">
        <v>153</v>
      </c>
      <c r="C48" s="39">
        <f t="shared" si="7"/>
        <v>150</v>
      </c>
      <c r="D48" s="39">
        <v>153</v>
      </c>
      <c r="E48" s="39">
        <v>0</v>
      </c>
      <c r="F48" s="39">
        <v>3</v>
      </c>
      <c r="G48" s="39">
        <v>0</v>
      </c>
      <c r="H48" s="40">
        <f t="shared" si="9"/>
        <v>98.039215686274503</v>
      </c>
    </row>
    <row r="49" spans="1:8" ht="15" thickBot="1" x14ac:dyDescent="0.35">
      <c r="A49" s="39" t="s">
        <v>23</v>
      </c>
      <c r="B49" s="39">
        <f>SUM(B38:B48)</f>
        <v>1587</v>
      </c>
      <c r="C49" s="39">
        <f>SUM(C38:C48)</f>
        <v>1445</v>
      </c>
      <c r="D49" s="39">
        <f>SUM(D38:D48)</f>
        <v>1426</v>
      </c>
      <c r="E49" s="39">
        <f>SUM(E38:E48)</f>
        <v>10</v>
      </c>
      <c r="F49" s="39">
        <f>SUM(F38:F48)</f>
        <v>152</v>
      </c>
      <c r="G49" s="39">
        <f>SUM(G38:G48)</f>
        <v>78</v>
      </c>
      <c r="H49" s="40">
        <f>(C49/B49)*100</f>
        <v>91.052299936988021</v>
      </c>
    </row>
    <row r="50" spans="1:8" ht="14.4" x14ac:dyDescent="0.3">
      <c r="A50" s="21"/>
      <c r="B50" s="21"/>
      <c r="C50" s="21"/>
      <c r="D50" s="21"/>
      <c r="E50" s="21"/>
      <c r="F50" s="21"/>
      <c r="G50" s="21"/>
      <c r="H50" s="21"/>
    </row>
    <row r="51" spans="1:8" ht="15" thickBot="1" x14ac:dyDescent="0.35">
      <c r="A51" s="21"/>
      <c r="B51" s="21"/>
      <c r="C51" s="21"/>
      <c r="D51" s="21"/>
      <c r="E51" s="21"/>
      <c r="F51" s="21"/>
      <c r="G51" s="21"/>
      <c r="H51" s="21"/>
    </row>
    <row r="52" spans="1:8" ht="14.4" x14ac:dyDescent="0.3">
      <c r="A52" s="47" t="s">
        <v>22</v>
      </c>
      <c r="B52" s="47"/>
      <c r="C52" s="31"/>
      <c r="D52" s="31"/>
      <c r="E52" s="31"/>
      <c r="F52" s="31"/>
      <c r="G52" s="31"/>
      <c r="H52" s="48"/>
    </row>
    <row r="53" spans="1:8" ht="14.4" x14ac:dyDescent="0.3">
      <c r="A53" s="33" t="s">
        <v>0</v>
      </c>
      <c r="B53" s="33" t="s">
        <v>28</v>
      </c>
      <c r="C53" s="33" t="s">
        <v>2</v>
      </c>
      <c r="D53" s="33" t="s">
        <v>3</v>
      </c>
      <c r="E53" s="33" t="s">
        <v>4</v>
      </c>
      <c r="F53" s="33" t="s">
        <v>5</v>
      </c>
      <c r="G53" s="33" t="s">
        <v>15</v>
      </c>
      <c r="H53" s="34" t="s">
        <v>26</v>
      </c>
    </row>
    <row r="54" spans="1:8" ht="14.4" x14ac:dyDescent="0.3">
      <c r="A54" s="37" t="s">
        <v>6</v>
      </c>
      <c r="B54" s="37">
        <f t="shared" ref="B54:B63" si="10">B5</f>
        <v>135</v>
      </c>
      <c r="C54" s="37">
        <f t="shared" ref="C54:C64" si="11">(B54+E54)-F54</f>
        <v>122</v>
      </c>
      <c r="D54" s="37">
        <v>122</v>
      </c>
      <c r="E54" s="37">
        <v>0</v>
      </c>
      <c r="F54" s="37">
        <v>13</v>
      </c>
      <c r="G54" s="37">
        <f t="shared" ref="G54:G62" si="12">G5</f>
        <v>0</v>
      </c>
      <c r="H54" s="38">
        <f t="shared" ref="H54:H64" si="13">(C54/B54)*100</f>
        <v>90.370370370370367</v>
      </c>
    </row>
    <row r="55" spans="1:8" ht="14.4" x14ac:dyDescent="0.3">
      <c r="A55" s="37" t="s">
        <v>7</v>
      </c>
      <c r="B55" s="37">
        <f t="shared" si="10"/>
        <v>151</v>
      </c>
      <c r="C55" s="37">
        <f t="shared" si="11"/>
        <v>137</v>
      </c>
      <c r="D55" s="37">
        <v>137</v>
      </c>
      <c r="E55" s="37">
        <v>0</v>
      </c>
      <c r="F55" s="37">
        <v>14</v>
      </c>
      <c r="G55" s="37">
        <f t="shared" si="12"/>
        <v>0</v>
      </c>
      <c r="H55" s="38">
        <f t="shared" si="13"/>
        <v>90.728476821192046</v>
      </c>
    </row>
    <row r="56" spans="1:8" ht="14.4" x14ac:dyDescent="0.3">
      <c r="A56" s="37" t="s">
        <v>8</v>
      </c>
      <c r="B56" s="37">
        <f t="shared" si="10"/>
        <v>160</v>
      </c>
      <c r="C56" s="37">
        <f t="shared" si="11"/>
        <v>156</v>
      </c>
      <c r="D56" s="37">
        <v>156</v>
      </c>
      <c r="E56" s="37">
        <v>0</v>
      </c>
      <c r="F56" s="37">
        <v>4</v>
      </c>
      <c r="G56" s="37">
        <f t="shared" si="12"/>
        <v>0</v>
      </c>
      <c r="H56" s="38">
        <f t="shared" si="13"/>
        <v>97.5</v>
      </c>
    </row>
    <row r="57" spans="1:8" ht="14.4" x14ac:dyDescent="0.3">
      <c r="A57" s="37" t="s">
        <v>9</v>
      </c>
      <c r="B57" s="37">
        <f t="shared" si="10"/>
        <v>143</v>
      </c>
      <c r="C57" s="37">
        <f t="shared" si="11"/>
        <v>144</v>
      </c>
      <c r="D57" s="37">
        <v>143</v>
      </c>
      <c r="E57" s="37">
        <v>1</v>
      </c>
      <c r="F57" s="37">
        <v>0</v>
      </c>
      <c r="G57" s="37">
        <f t="shared" si="12"/>
        <v>0</v>
      </c>
      <c r="H57" s="38">
        <f t="shared" si="13"/>
        <v>100.69930069930071</v>
      </c>
    </row>
    <row r="58" spans="1:8" ht="14.4" x14ac:dyDescent="0.3">
      <c r="A58" s="37" t="s">
        <v>10</v>
      </c>
      <c r="B58" s="37">
        <f t="shared" si="10"/>
        <v>158</v>
      </c>
      <c r="C58" s="37">
        <f t="shared" si="11"/>
        <v>148</v>
      </c>
      <c r="D58" s="37">
        <v>148</v>
      </c>
      <c r="E58" s="37">
        <v>0</v>
      </c>
      <c r="F58" s="37">
        <v>10</v>
      </c>
      <c r="G58" s="37">
        <f t="shared" si="12"/>
        <v>0</v>
      </c>
      <c r="H58" s="38">
        <f t="shared" si="13"/>
        <v>93.670886075949369</v>
      </c>
    </row>
    <row r="59" spans="1:8" ht="14.4" x14ac:dyDescent="0.3">
      <c r="A59" s="37" t="s">
        <v>11</v>
      </c>
      <c r="B59" s="37">
        <f t="shared" si="10"/>
        <v>141</v>
      </c>
      <c r="C59" s="37">
        <f t="shared" si="11"/>
        <v>138</v>
      </c>
      <c r="D59" s="37">
        <v>138</v>
      </c>
      <c r="E59" s="37">
        <v>0</v>
      </c>
      <c r="F59" s="37">
        <f>9-G59</f>
        <v>3</v>
      </c>
      <c r="G59" s="37">
        <f t="shared" si="12"/>
        <v>6</v>
      </c>
      <c r="H59" s="38">
        <f t="shared" si="13"/>
        <v>97.872340425531917</v>
      </c>
    </row>
    <row r="60" spans="1:8" ht="14.4" x14ac:dyDescent="0.3">
      <c r="A60" s="37" t="s">
        <v>12</v>
      </c>
      <c r="B60" s="37">
        <f t="shared" si="10"/>
        <v>150</v>
      </c>
      <c r="C60" s="37">
        <f t="shared" si="11"/>
        <v>111</v>
      </c>
      <c r="D60" s="37">
        <v>110</v>
      </c>
      <c r="E60" s="37">
        <v>1</v>
      </c>
      <c r="F60" s="37">
        <v>40</v>
      </c>
      <c r="G60" s="37">
        <f t="shared" si="12"/>
        <v>0</v>
      </c>
      <c r="H60" s="38">
        <f t="shared" si="13"/>
        <v>74</v>
      </c>
    </row>
    <row r="61" spans="1:8" ht="14.4" x14ac:dyDescent="0.3">
      <c r="A61" s="37" t="s">
        <v>13</v>
      </c>
      <c r="B61" s="37">
        <f t="shared" si="10"/>
        <v>95</v>
      </c>
      <c r="C61" s="37">
        <f t="shared" si="11"/>
        <v>59</v>
      </c>
      <c r="D61" s="37">
        <v>59</v>
      </c>
      <c r="E61" s="37">
        <v>0</v>
      </c>
      <c r="F61" s="37">
        <f>101-G61</f>
        <v>36</v>
      </c>
      <c r="G61" s="37">
        <f t="shared" si="12"/>
        <v>65</v>
      </c>
      <c r="H61" s="38">
        <f t="shared" si="13"/>
        <v>62.10526315789474</v>
      </c>
    </row>
    <row r="62" spans="1:8" ht="14.4" x14ac:dyDescent="0.3">
      <c r="A62" s="37" t="s">
        <v>14</v>
      </c>
      <c r="B62" s="37">
        <f t="shared" si="10"/>
        <v>157</v>
      </c>
      <c r="C62" s="37">
        <f t="shared" si="11"/>
        <v>150</v>
      </c>
      <c r="D62" s="37">
        <v>146</v>
      </c>
      <c r="E62" s="37">
        <v>2</v>
      </c>
      <c r="F62" s="37">
        <v>9</v>
      </c>
      <c r="G62" s="37">
        <f t="shared" si="12"/>
        <v>0</v>
      </c>
      <c r="H62" s="38">
        <f t="shared" si="13"/>
        <v>95.541401273885356</v>
      </c>
    </row>
    <row r="63" spans="1:8" ht="14.4" x14ac:dyDescent="0.3">
      <c r="A63" s="37" t="s">
        <v>25</v>
      </c>
      <c r="B63" s="37">
        <f t="shared" si="10"/>
        <v>144</v>
      </c>
      <c r="C63" s="37">
        <f t="shared" si="11"/>
        <v>141</v>
      </c>
      <c r="D63" s="37">
        <v>141</v>
      </c>
      <c r="E63" s="37">
        <v>0</v>
      </c>
      <c r="F63" s="37">
        <v>3</v>
      </c>
      <c r="G63" s="37">
        <v>7</v>
      </c>
      <c r="H63" s="38">
        <f t="shared" si="13"/>
        <v>97.916666666666657</v>
      </c>
    </row>
    <row r="64" spans="1:8" ht="15" thickBot="1" x14ac:dyDescent="0.35">
      <c r="A64" s="39" t="s">
        <v>29</v>
      </c>
      <c r="B64" s="39">
        <v>153</v>
      </c>
      <c r="C64" s="39">
        <f t="shared" si="11"/>
        <v>152</v>
      </c>
      <c r="D64" s="39">
        <v>153</v>
      </c>
      <c r="E64" s="39">
        <v>0</v>
      </c>
      <c r="F64" s="39">
        <v>1</v>
      </c>
      <c r="G64" s="39">
        <v>0</v>
      </c>
      <c r="H64" s="40">
        <f t="shared" si="13"/>
        <v>99.346405228758172</v>
      </c>
    </row>
    <row r="65" spans="1:8" ht="15" thickBot="1" x14ac:dyDescent="0.35">
      <c r="A65" s="39" t="s">
        <v>23</v>
      </c>
      <c r="B65" s="39">
        <f>SUM(B54:B64)</f>
        <v>1587</v>
      </c>
      <c r="C65" s="39">
        <f>SUM(C54:C64)</f>
        <v>1458</v>
      </c>
      <c r="D65" s="39">
        <f>SUM(D54:D64)</f>
        <v>1453</v>
      </c>
      <c r="E65" s="39">
        <f>SUM(E54:E64)</f>
        <v>4</v>
      </c>
      <c r="F65" s="39">
        <f>SUM(F54:F64)</f>
        <v>133</v>
      </c>
      <c r="G65" s="39">
        <f>SUM(G54:G64)</f>
        <v>78</v>
      </c>
      <c r="H65" s="40">
        <f>(C65/B65)*100</f>
        <v>91.871455576559541</v>
      </c>
    </row>
    <row r="66" spans="1:8" ht="14.4" x14ac:dyDescent="0.3">
      <c r="A66" s="29" t="s">
        <v>33</v>
      </c>
      <c r="B66" s="21"/>
      <c r="C66" s="21"/>
      <c r="D66" s="21"/>
      <c r="E66" s="21"/>
      <c r="F66" s="21"/>
      <c r="G66" s="21"/>
      <c r="H66" s="21"/>
    </row>
    <row r="67" spans="1:8" ht="14.4" x14ac:dyDescent="0.3">
      <c r="A67" s="21"/>
      <c r="B67" s="21"/>
      <c r="C67" s="21"/>
      <c r="D67" s="21"/>
      <c r="E67" s="21"/>
      <c r="F67" s="21"/>
      <c r="G67" s="21"/>
      <c r="H67" s="21"/>
    </row>
    <row r="68" spans="1:8" ht="14.4" hidden="1" x14ac:dyDescent="0.3">
      <c r="A68" s="21"/>
      <c r="B68" s="21"/>
      <c r="C68" s="21"/>
      <c r="D68" s="21"/>
      <c r="E68" s="21"/>
      <c r="F68" s="21"/>
      <c r="G68" s="21"/>
      <c r="H68" s="21"/>
    </row>
    <row r="69" spans="1:8" ht="14.4" hidden="1" x14ac:dyDescent="0.3">
      <c r="A69" s="3" t="s">
        <v>24</v>
      </c>
      <c r="B69" s="21"/>
      <c r="C69" s="21"/>
      <c r="D69" s="21"/>
      <c r="E69" s="21"/>
      <c r="F69" s="21"/>
      <c r="G69" s="21"/>
      <c r="H69" s="21"/>
    </row>
    <row r="70" spans="1:8" ht="14.4" hidden="1" x14ac:dyDescent="0.3">
      <c r="A70" s="22"/>
      <c r="B70" s="23" t="s">
        <v>1</v>
      </c>
      <c r="C70" s="23" t="s">
        <v>2</v>
      </c>
      <c r="D70" s="23" t="s">
        <v>3</v>
      </c>
      <c r="E70" s="23" t="s">
        <v>4</v>
      </c>
      <c r="F70" s="24" t="s">
        <v>5</v>
      </c>
      <c r="G70" s="25" t="s">
        <v>15</v>
      </c>
      <c r="H70" s="4" t="s">
        <v>26</v>
      </c>
    </row>
    <row r="71" spans="1:8" ht="14.4" hidden="1" x14ac:dyDescent="0.3">
      <c r="A71" s="26" t="s">
        <v>32</v>
      </c>
      <c r="B71" s="5">
        <f>B16</f>
        <v>1587</v>
      </c>
      <c r="C71" s="5">
        <f>C16</f>
        <v>1504</v>
      </c>
      <c r="D71" s="5">
        <f>D16</f>
        <v>1413</v>
      </c>
      <c r="E71" s="6">
        <f>E16</f>
        <v>92</v>
      </c>
      <c r="F71" s="7">
        <f>F16</f>
        <v>175</v>
      </c>
      <c r="G71" s="7">
        <f>G16</f>
        <v>78</v>
      </c>
      <c r="H71" s="8">
        <f t="shared" ref="H71:H74" si="14">(C71/B71)*100</f>
        <v>94.770006301197228</v>
      </c>
    </row>
    <row r="72" spans="1:8" ht="14.4" hidden="1" x14ac:dyDescent="0.3">
      <c r="A72" s="27" t="s">
        <v>16</v>
      </c>
      <c r="B72" s="9">
        <f>B33</f>
        <v>1587</v>
      </c>
      <c r="C72" s="9">
        <f>C33</f>
        <v>1439</v>
      </c>
      <c r="D72" s="9">
        <f>D33</f>
        <v>1425</v>
      </c>
      <c r="E72" s="10">
        <f>E33</f>
        <v>24</v>
      </c>
      <c r="F72" s="11">
        <f>F33</f>
        <v>172</v>
      </c>
      <c r="G72" s="11">
        <f>G33</f>
        <v>78</v>
      </c>
      <c r="H72" s="12">
        <f t="shared" si="14"/>
        <v>90.674228103339644</v>
      </c>
    </row>
    <row r="73" spans="1:8" ht="14.4" hidden="1" x14ac:dyDescent="0.3">
      <c r="A73" s="27" t="s">
        <v>17</v>
      </c>
      <c r="B73" s="9">
        <f>B49</f>
        <v>1587</v>
      </c>
      <c r="C73" s="9">
        <f>C49</f>
        <v>1445</v>
      </c>
      <c r="D73" s="9">
        <f>D49</f>
        <v>1426</v>
      </c>
      <c r="E73" s="10">
        <f>E49</f>
        <v>10</v>
      </c>
      <c r="F73" s="11">
        <f>F49</f>
        <v>152</v>
      </c>
      <c r="G73" s="11">
        <f>G49</f>
        <v>78</v>
      </c>
      <c r="H73" s="12">
        <f t="shared" si="14"/>
        <v>91.052299936988021</v>
      </c>
    </row>
    <row r="74" spans="1:8" ht="15" hidden="1" thickBot="1" x14ac:dyDescent="0.35">
      <c r="A74" s="28" t="s">
        <v>18</v>
      </c>
      <c r="B74" s="13">
        <f>B65</f>
        <v>1587</v>
      </c>
      <c r="C74" s="13">
        <f>C65</f>
        <v>1458</v>
      </c>
      <c r="D74" s="13">
        <f>D65</f>
        <v>1453</v>
      </c>
      <c r="E74" s="14">
        <f>E65</f>
        <v>4</v>
      </c>
      <c r="F74" s="15">
        <f>F65</f>
        <v>133</v>
      </c>
      <c r="G74" s="15">
        <f>G65</f>
        <v>78</v>
      </c>
      <c r="H74" s="16">
        <f t="shared" si="14"/>
        <v>91.871455576559541</v>
      </c>
    </row>
    <row r="75" spans="1:8" ht="14.4" hidden="1" x14ac:dyDescent="0.3">
      <c r="A75" s="21"/>
      <c r="B75" s="17">
        <f>SUM(B71:B74)</f>
        <v>6348</v>
      </c>
      <c r="C75" s="17">
        <f t="shared" ref="C75:G75" si="15">SUM(C71:C74)</f>
        <v>5846</v>
      </c>
      <c r="D75" s="41">
        <f t="shared" si="15"/>
        <v>5717</v>
      </c>
      <c r="E75" s="17">
        <f t="shared" si="15"/>
        <v>130</v>
      </c>
      <c r="F75" s="18">
        <f t="shared" si="15"/>
        <v>632</v>
      </c>
      <c r="G75" s="19">
        <f t="shared" si="15"/>
        <v>312</v>
      </c>
      <c r="H75" s="20">
        <f>(C75/B75)*100</f>
        <v>92.091997479521098</v>
      </c>
    </row>
    <row r="76" spans="1:8" ht="14.4" hidden="1" x14ac:dyDescent="0.3">
      <c r="A76" s="21"/>
      <c r="B76" s="21"/>
      <c r="C76" s="21"/>
      <c r="D76" s="21"/>
      <c r="E76" s="21"/>
      <c r="F76" s="21"/>
      <c r="G76" s="21"/>
      <c r="H76" s="21"/>
    </row>
    <row r="77" spans="1:8" ht="14.4" x14ac:dyDescent="0.3">
      <c r="A77" s="21"/>
      <c r="B77" s="21"/>
      <c r="C77" s="21"/>
      <c r="D77" s="21"/>
      <c r="E77" s="21"/>
      <c r="F77" s="21"/>
      <c r="G77" s="21"/>
      <c r="H77" s="21"/>
    </row>
  </sheetData>
  <mergeCells count="5">
    <mergeCell ref="A1:E1"/>
    <mergeCell ref="A3:B3"/>
    <mergeCell ref="A20:B20"/>
    <mergeCell ref="A36:B36"/>
    <mergeCell ref="A52:B5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2" sqref="C22"/>
    </sheetView>
  </sheetViews>
  <sheetFormatPr defaultRowHeight="14.4" x14ac:dyDescent="0.3"/>
  <cols>
    <col min="1" max="1" width="25.44140625" bestFit="1" customWidth="1"/>
    <col min="2" max="2" width="13.88671875" bestFit="1" customWidth="1"/>
    <col min="3" max="3" width="11.21875" bestFit="1" customWidth="1"/>
    <col min="4" max="4" width="12" bestFit="1" customWidth="1"/>
    <col min="5" max="5" width="15.109375" bestFit="1" customWidth="1"/>
    <col min="6" max="6" width="13.77734375" bestFit="1" customWidth="1"/>
    <col min="7" max="7" width="8" bestFit="1" customWidth="1"/>
    <col min="8" max="8" width="15.33203125" bestFit="1" customWidth="1"/>
  </cols>
  <sheetData>
    <row r="1" spans="1:8" x14ac:dyDescent="0.3">
      <c r="A1" s="42" t="s">
        <v>31</v>
      </c>
      <c r="B1" s="42"/>
      <c r="C1" s="42"/>
      <c r="D1" s="43"/>
    </row>
    <row r="3" spans="1:8" x14ac:dyDescent="0.3">
      <c r="A3" s="3" t="s">
        <v>27</v>
      </c>
    </row>
    <row r="4" spans="1:8" ht="15" thickBot="1" x14ac:dyDescent="0.35">
      <c r="A4" s="3"/>
      <c r="B4" s="3"/>
      <c r="C4" s="3"/>
      <c r="D4" s="3"/>
      <c r="E4" s="3"/>
      <c r="F4" s="3"/>
      <c r="G4" s="3"/>
      <c r="H4" s="3"/>
    </row>
    <row r="5" spans="1:8" x14ac:dyDescent="0.3">
      <c r="A5" s="53" t="s">
        <v>0</v>
      </c>
      <c r="B5" s="58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15</v>
      </c>
      <c r="H5" s="53" t="s">
        <v>26</v>
      </c>
    </row>
    <row r="6" spans="1:8" x14ac:dyDescent="0.3">
      <c r="A6" s="54" t="s">
        <v>6</v>
      </c>
      <c r="B6" s="59">
        <v>540</v>
      </c>
      <c r="C6" s="54">
        <v>511</v>
      </c>
      <c r="D6" s="54">
        <v>505</v>
      </c>
      <c r="E6" s="54">
        <v>6</v>
      </c>
      <c r="F6" s="54">
        <v>35</v>
      </c>
      <c r="G6" s="54">
        <v>0</v>
      </c>
      <c r="H6" s="55">
        <v>94.629629629629633</v>
      </c>
    </row>
    <row r="7" spans="1:8" x14ac:dyDescent="0.3">
      <c r="A7" s="54" t="s">
        <v>7</v>
      </c>
      <c r="B7" s="59">
        <v>604</v>
      </c>
      <c r="C7" s="54">
        <v>574</v>
      </c>
      <c r="D7" s="54">
        <v>559</v>
      </c>
      <c r="E7" s="54">
        <v>15</v>
      </c>
      <c r="F7" s="54">
        <v>45</v>
      </c>
      <c r="G7" s="54">
        <v>0</v>
      </c>
      <c r="H7" s="55">
        <v>95.033112582781456</v>
      </c>
    </row>
    <row r="8" spans="1:8" x14ac:dyDescent="0.3">
      <c r="A8" s="54" t="s">
        <v>8</v>
      </c>
      <c r="B8" s="59">
        <v>640</v>
      </c>
      <c r="C8" s="54">
        <v>626</v>
      </c>
      <c r="D8" s="54">
        <v>608</v>
      </c>
      <c r="E8" s="54">
        <v>18</v>
      </c>
      <c r="F8" s="54">
        <v>32</v>
      </c>
      <c r="G8" s="54">
        <v>0</v>
      </c>
      <c r="H8" s="55">
        <v>97.8125</v>
      </c>
    </row>
    <row r="9" spans="1:8" x14ac:dyDescent="0.3">
      <c r="A9" s="54" t="s">
        <v>9</v>
      </c>
      <c r="B9" s="59">
        <v>572</v>
      </c>
      <c r="C9" s="54">
        <v>576</v>
      </c>
      <c r="D9" s="54">
        <v>563</v>
      </c>
      <c r="E9" s="54">
        <v>13</v>
      </c>
      <c r="F9" s="54">
        <v>9</v>
      </c>
      <c r="G9" s="54">
        <v>0</v>
      </c>
      <c r="H9" s="55">
        <v>100.69930069930071</v>
      </c>
    </row>
    <row r="10" spans="1:8" x14ac:dyDescent="0.3">
      <c r="A10" s="54" t="s">
        <v>10</v>
      </c>
      <c r="B10" s="59">
        <v>632</v>
      </c>
      <c r="C10" s="54">
        <v>541</v>
      </c>
      <c r="D10" s="54">
        <v>521</v>
      </c>
      <c r="E10" s="54">
        <v>5</v>
      </c>
      <c r="F10" s="54">
        <v>96</v>
      </c>
      <c r="G10" s="54">
        <v>0</v>
      </c>
      <c r="H10" s="55">
        <v>85.601265822784811</v>
      </c>
    </row>
    <row r="11" spans="1:8" x14ac:dyDescent="0.3">
      <c r="A11" s="54" t="s">
        <v>11</v>
      </c>
      <c r="B11" s="59">
        <v>564</v>
      </c>
      <c r="C11" s="54">
        <v>541</v>
      </c>
      <c r="D11" s="54">
        <v>532</v>
      </c>
      <c r="E11" s="54">
        <v>9</v>
      </c>
      <c r="F11" s="54">
        <v>32</v>
      </c>
      <c r="G11" s="54">
        <v>24</v>
      </c>
      <c r="H11" s="55">
        <v>95.921985815602838</v>
      </c>
    </row>
    <row r="12" spans="1:8" x14ac:dyDescent="0.3">
      <c r="A12" s="54" t="s">
        <v>12</v>
      </c>
      <c r="B12" s="59">
        <v>600</v>
      </c>
      <c r="C12" s="54">
        <v>506</v>
      </c>
      <c r="D12" s="54">
        <v>501</v>
      </c>
      <c r="E12" s="54">
        <v>8</v>
      </c>
      <c r="F12" s="54">
        <v>102</v>
      </c>
      <c r="G12" s="54">
        <v>0</v>
      </c>
      <c r="H12" s="55">
        <v>84.333333333333343</v>
      </c>
    </row>
    <row r="13" spans="1:8" x14ac:dyDescent="0.3">
      <c r="A13" s="54" t="s">
        <v>13</v>
      </c>
      <c r="B13" s="59">
        <v>380</v>
      </c>
      <c r="C13" s="54">
        <v>195</v>
      </c>
      <c r="D13" s="54">
        <v>193</v>
      </c>
      <c r="E13" s="54">
        <v>2</v>
      </c>
      <c r="F13" s="54">
        <v>187</v>
      </c>
      <c r="G13" s="54">
        <v>260</v>
      </c>
      <c r="H13" s="55">
        <v>51.315789473684212</v>
      </c>
    </row>
    <row r="14" spans="1:8" x14ac:dyDescent="0.3">
      <c r="A14" s="54" t="s">
        <v>14</v>
      </c>
      <c r="B14" s="59">
        <v>628</v>
      </c>
      <c r="C14" s="54">
        <v>588</v>
      </c>
      <c r="D14" s="54">
        <v>566</v>
      </c>
      <c r="E14" s="54">
        <v>20</v>
      </c>
      <c r="F14" s="54">
        <v>60</v>
      </c>
      <c r="G14" s="54">
        <v>0</v>
      </c>
      <c r="H14" s="55">
        <v>93.630573248407643</v>
      </c>
    </row>
    <row r="15" spans="1:8" x14ac:dyDescent="0.3">
      <c r="A15" s="54" t="s">
        <v>25</v>
      </c>
      <c r="B15" s="59">
        <v>576</v>
      </c>
      <c r="C15" s="54">
        <v>571</v>
      </c>
      <c r="D15" s="54">
        <v>557</v>
      </c>
      <c r="E15" s="54">
        <v>14</v>
      </c>
      <c r="F15" s="54">
        <v>19</v>
      </c>
      <c r="G15" s="54">
        <v>28</v>
      </c>
      <c r="H15" s="55">
        <v>99.131944444444443</v>
      </c>
    </row>
    <row r="16" spans="1:8" ht="15" thickBot="1" x14ac:dyDescent="0.35">
      <c r="A16" s="56" t="s">
        <v>29</v>
      </c>
      <c r="B16" s="60">
        <v>612</v>
      </c>
      <c r="C16" s="56">
        <v>617</v>
      </c>
      <c r="D16" s="56">
        <v>612</v>
      </c>
      <c r="E16" s="56">
        <v>20</v>
      </c>
      <c r="F16" s="56">
        <v>15</v>
      </c>
      <c r="G16" s="56">
        <v>0</v>
      </c>
      <c r="H16" s="57">
        <v>100.81699346405229</v>
      </c>
    </row>
    <row r="17" spans="1:8" ht="15" thickBot="1" x14ac:dyDescent="0.35">
      <c r="A17" s="51" t="s">
        <v>23</v>
      </c>
      <c r="B17" s="52">
        <f>SUM(B6:B16)</f>
        <v>6348</v>
      </c>
      <c r="C17" s="51">
        <f t="shared" ref="C17:G17" si="0">SUM(C6:C16)</f>
        <v>5846</v>
      </c>
      <c r="D17" s="51">
        <f t="shared" si="0"/>
        <v>5717</v>
      </c>
      <c r="E17" s="51">
        <f t="shared" si="0"/>
        <v>130</v>
      </c>
      <c r="F17" s="51">
        <f t="shared" si="0"/>
        <v>632</v>
      </c>
      <c r="G17" s="51">
        <f t="shared" si="0"/>
        <v>312</v>
      </c>
      <c r="H17" s="40">
        <f>(C17/B17)*100</f>
        <v>92.091997479521098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Presenza Singolo Dip.</vt:lpstr>
      <vt:lpstr>Totali Mensili</vt:lpstr>
      <vt:lpstr>'Presenza Singolo Dip.'!Area_stampa</vt:lpstr>
      <vt:lpstr>'Totali Mensili'!Area_stampa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Mattioli</dc:creator>
  <cp:lastModifiedBy>Monica Del Portillo</cp:lastModifiedBy>
  <cp:lastPrinted>2016-12-29T10:23:53Z</cp:lastPrinted>
  <dcterms:created xsi:type="dcterms:W3CDTF">2015-10-07T06:54:16Z</dcterms:created>
  <dcterms:modified xsi:type="dcterms:W3CDTF">2016-12-29T11:16:28Z</dcterms:modified>
</cp:coreProperties>
</file>